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<sst xmlns="http://schemas.openxmlformats.org/spreadsheetml/2006/main" count="54" uniqueCount="54">
  <si>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</si>
  <si>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</si>
  <si>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</si>
  <si>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</si>
  <si>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</si>
  <si>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</si>
  <si>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</si>
  <si>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</si>
  <si>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</si>
  <si>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</si>
  <si>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</si>
  <si>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</si>
  <si>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</si>
  <si>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</si>
  <si>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</si>
  <si>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</si>
  <si>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</si>
  <si>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</si>
  <si>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</si>
  <si>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</si>
  <si>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</si>
  <si>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</si>
  <si>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</si>
  <si>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</si>
  <si>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</si>
  <si>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</si>
  <si>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</si>
  <si>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</si>
  <si>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</si>
  <si>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</si>
  <si>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</si>
  <si>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</si>
  <si>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</si>
  <si>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</si>
  <si>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</si>
  <si>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</si>
  <si>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</si>
  <si>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</si>
  <si>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</si>
  <si>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</si>
  <si>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</si>
  <si>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</si>
  <si>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</si>
  <si>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</si>
  <si>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</si>
  <si>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</si>
  <si>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</si>
  <si>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</si>
  <si>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</si>
  <si>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</si>
  <si>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</si>
  <si>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</si>
  <si>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</si>
  <si>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18 червня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</si>
</sst>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27" xfId="63" applyFont="1" applyFill="1" applyBorder="1" applyAlignment="1" applyProtection="1">
      <alignment horizontal="center" vertical="center" wrapText="1"/>
      <protection/>
    </xf>
    <xf numFmtId="0" fontId="30" fillId="0" borderId="28" xfId="63" applyFont="1" applyFill="1" applyBorder="1" applyAlignment="1" applyProtection="1">
      <alignment horizontal="center" vertical="center" wrapText="1"/>
      <protection/>
    </xf>
    <xf numFmtId="0" fontId="30" fillId="0" borderId="29" xfId="63" applyFont="1" applyFill="1" applyBorder="1" applyAlignment="1" applyProtection="1">
      <alignment horizontal="center" vertical="center" wrapText="1"/>
      <protection/>
    </xf>
    <xf numFmtId="0" fontId="30" fillId="0" borderId="30" xfId="63" applyFont="1" applyFill="1" applyBorder="1" applyAlignment="1" applyProtection="1">
      <alignment horizontal="center" vertical="center" wrapText="1"/>
      <protection/>
    </xf>
    <xf numFmtId="49" fontId="31" fillId="0" borderId="21" xfId="56" applyNumberFormat="1" applyFont="1" applyFill="1" applyBorder="1" applyAlignment="1" applyProtection="1">
      <alignment horizontal="center" vertical="center"/>
      <protection/>
    </xf>
    <xf numFmtId="0" fontId="31" fillId="0" borderId="22" xfId="56" applyFont="1" applyFill="1" applyBorder="1" applyAlignment="1" applyProtection="1">
      <alignment horizontal="left" vertical="center" wrapText="1"/>
      <protection/>
    </xf>
    <xf numFmtId="191" fontId="31" fillId="0" borderId="22" xfId="0" applyNumberFormat="1" applyFont="1" applyFill="1" applyBorder="1" applyAlignment="1">
      <alignment horizontal="center"/>
    </xf>
    <xf numFmtId="188" fontId="31" fillId="0" borderId="31" xfId="56" applyNumberFormat="1" applyFont="1" applyFill="1" applyBorder="1" applyAlignment="1">
      <alignment horizontal="right" vertical="center" wrapText="1" shrinkToFit="1"/>
      <protection/>
    </xf>
    <xf numFmtId="191" fontId="31" fillId="0" borderId="22" xfId="56" applyNumberFormat="1" applyFont="1" applyFill="1" applyBorder="1" applyAlignment="1">
      <alignment horizontal="center" vertical="center" wrapText="1" shrinkToFit="1"/>
      <protection/>
    </xf>
    <xf numFmtId="49" fontId="31" fillId="0" borderId="16" xfId="56" applyNumberFormat="1" applyFont="1" applyFill="1" applyBorder="1" applyAlignment="1" applyProtection="1">
      <alignment horizontal="center" vertical="center"/>
      <protection/>
    </xf>
    <xf numFmtId="0" fontId="31" fillId="0" borderId="17" xfId="56" applyFont="1" applyFill="1" applyBorder="1" applyAlignment="1" applyProtection="1">
      <alignment horizontal="left" vertical="center" wrapText="1"/>
      <protection/>
    </xf>
    <xf numFmtId="191" fontId="31" fillId="0" borderId="17" xfId="56" applyNumberFormat="1" applyFont="1" applyFill="1" applyBorder="1" applyAlignment="1">
      <alignment horizontal="center" vertical="center" wrapText="1" shrinkToFit="1"/>
      <protection/>
    </xf>
    <xf numFmtId="188" fontId="31" fillId="0" borderId="32" xfId="56" applyNumberFormat="1" applyFont="1" applyFill="1" applyBorder="1" applyAlignment="1">
      <alignment horizontal="right" vertical="center" wrapText="1" shrinkToFit="1"/>
      <protection/>
    </xf>
    <xf numFmtId="189" fontId="32" fillId="0" borderId="18" xfId="56" applyNumberFormat="1" applyFont="1" applyFill="1" applyBorder="1" applyAlignment="1" applyProtection="1">
      <alignment horizontal="right" vertical="center"/>
      <protection hidden="1"/>
    </xf>
    <xf numFmtId="0" fontId="32" fillId="0" borderId="12" xfId="56" applyFont="1" applyFill="1" applyBorder="1" applyAlignment="1" applyProtection="1">
      <alignment horizontal="center" vertical="center" wrapText="1"/>
      <protection hidden="1"/>
    </xf>
    <xf numFmtId="188" fontId="30" fillId="0" borderId="33" xfId="56" applyNumberFormat="1" applyFont="1" applyFill="1" applyBorder="1" applyAlignment="1" applyProtection="1">
      <alignment horizontal="center" vertical="center"/>
      <protection hidden="1"/>
    </xf>
    <xf numFmtId="188" fontId="30" fillId="0" borderId="13" xfId="56" applyNumberFormat="1" applyFont="1" applyFill="1" applyBorder="1" applyAlignment="1">
      <alignment horizontal="right" vertical="center" wrapText="1" shrinkToFi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6" sqref="F36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49" t="s">
        <v>23</v>
      </c>
      <c r="B1" s="49"/>
      <c r="C1" s="49"/>
      <c r="D1" s="49"/>
      <c r="E1" s="49"/>
    </row>
    <row r="2" spans="1:5" s="32" customFormat="1" ht="22.5">
      <c r="A2" s="49" t="s">
        <v>53</v>
      </c>
      <c r="B2" s="49"/>
      <c r="C2" s="49"/>
      <c r="D2" s="49"/>
      <c r="E2" s="49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50" t="s">
        <v>6</v>
      </c>
      <c r="B5" s="51"/>
      <c r="C5" s="51"/>
      <c r="D5" s="51"/>
      <c r="E5" s="52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22278</v>
      </c>
      <c r="D6" s="11">
        <f>D7+D8</f>
        <v>22463.300000000003</v>
      </c>
      <c r="E6" s="12">
        <f>D6/C6*100</f>
        <v>100.83176227668554</v>
      </c>
    </row>
    <row r="7" spans="1:5" s="32" customFormat="1" ht="30.75" customHeight="1">
      <c r="A7" s="13">
        <v>11010000</v>
      </c>
      <c r="B7" s="14" t="s">
        <v>10</v>
      </c>
      <c r="C7" s="15">
        <v>22278</v>
      </c>
      <c r="D7" s="15">
        <v>22427.9</v>
      </c>
      <c r="E7" s="15">
        <f>D7/C7*100</f>
        <v>100.67286111859235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461.7</v>
      </c>
      <c r="D9" s="11">
        <f>D10+D12+D11</f>
        <v>509.1</v>
      </c>
      <c r="E9" s="12">
        <f>D9/C9*100</f>
        <v>110.26640675763484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45.3</v>
      </c>
      <c r="E10" s="38"/>
    </row>
    <row r="11" spans="1:5" s="32" customFormat="1" ht="28.5" customHeight="1">
      <c r="A11" s="36" t="s">
        <v>30</v>
      </c>
      <c r="B11" s="37" t="s">
        <v>31</v>
      </c>
      <c r="C11" s="38">
        <v>164</v>
      </c>
      <c r="D11" s="38">
        <v>141</v>
      </c>
      <c r="E11" s="38">
        <f>D11/C11*100</f>
        <v>85.97560975609755</v>
      </c>
    </row>
    <row r="12" spans="1:5" s="32" customFormat="1" ht="28.5" customHeight="1" thickBot="1">
      <c r="A12" s="39" t="s">
        <v>28</v>
      </c>
      <c r="B12" s="40" t="s">
        <v>29</v>
      </c>
      <c r="C12" s="35">
        <v>287.7</v>
      </c>
      <c r="D12" s="35">
        <v>322.8</v>
      </c>
      <c r="E12" s="38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4"/>
      <c r="E14" s="15"/>
    </row>
    <row r="15" spans="1:5" s="32" customFormat="1" ht="19.5" thickBot="1">
      <c r="A15" s="18"/>
      <c r="B15" s="19" t="s">
        <v>8</v>
      </c>
      <c r="C15" s="34">
        <f>C6+C9+C13</f>
        <v>22739.7</v>
      </c>
      <c r="D15" s="34">
        <f>D6+D9+D13</f>
        <v>22972.4</v>
      </c>
      <c r="E15" s="20">
        <f aca="true" t="shared" si="0" ref="E15:E21">D15/C15*100</f>
        <v>101.02332044837883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247322.39999999997</v>
      </c>
      <c r="D16" s="11">
        <f>D17+D20+D18+D19</f>
        <v>237866.89999999997</v>
      </c>
      <c r="E16" s="11">
        <f t="shared" si="0"/>
        <v>96.17685256167658</v>
      </c>
    </row>
    <row r="17" spans="1:5" s="32" customFormat="1" ht="24.75" customHeight="1">
      <c r="A17" s="21">
        <v>41020000</v>
      </c>
      <c r="B17" s="22" t="s">
        <v>45</v>
      </c>
      <c r="C17" s="23">
        <v>6943.8</v>
      </c>
      <c r="D17" s="23">
        <v>6172.3</v>
      </c>
      <c r="E17" s="23">
        <f t="shared" si="0"/>
        <v>88.88936893343701</v>
      </c>
    </row>
    <row r="18" spans="1:5" s="32" customFormat="1" ht="24.75" customHeight="1">
      <c r="A18" s="24">
        <v>41030000</v>
      </c>
      <c r="B18" s="25" t="s">
        <v>46</v>
      </c>
      <c r="C18" s="26">
        <v>48288.9</v>
      </c>
      <c r="D18" s="26">
        <v>48288.9</v>
      </c>
      <c r="E18" s="26">
        <f t="shared" si="0"/>
        <v>100</v>
      </c>
    </row>
    <row r="19" spans="1:5" s="32" customFormat="1" ht="24.75" customHeight="1">
      <c r="A19" s="24">
        <v>41040000</v>
      </c>
      <c r="B19" s="45" t="s">
        <v>47</v>
      </c>
      <c r="C19" s="46">
        <v>5628.4</v>
      </c>
      <c r="D19" s="46">
        <v>5212.9</v>
      </c>
      <c r="E19" s="26">
        <f t="shared" si="0"/>
        <v>92.61779546585174</v>
      </c>
    </row>
    <row r="20" spans="1:5" s="32" customFormat="1" ht="25.5" customHeight="1" thickBot="1">
      <c r="A20" s="24">
        <v>41050000</v>
      </c>
      <c r="B20" s="25" t="s">
        <v>48</v>
      </c>
      <c r="C20" s="26">
        <v>186461.3</v>
      </c>
      <c r="D20" s="26">
        <v>178192.8</v>
      </c>
      <c r="E20" s="26">
        <f t="shared" si="0"/>
        <v>95.5655677612459</v>
      </c>
    </row>
    <row r="21" spans="1:5" s="32" customFormat="1" ht="29.25" customHeight="1" thickBot="1">
      <c r="A21" s="27"/>
      <c r="B21" s="28" t="s">
        <v>9</v>
      </c>
      <c r="C21" s="29">
        <f>C16+C15</f>
        <v>270062.1</v>
      </c>
      <c r="D21" s="29">
        <f>D16+D15</f>
        <v>260839.29999999996</v>
      </c>
      <c r="E21" s="20">
        <f t="shared" si="0"/>
        <v>96.58493361341705</v>
      </c>
    </row>
    <row r="22" spans="1:5" ht="41.25" customHeight="1" thickBot="1">
      <c r="A22" s="5"/>
      <c r="B22" s="41" t="s">
        <v>27</v>
      </c>
      <c r="C22" s="42"/>
      <c r="D22" s="42">
        <v>0</v>
      </c>
      <c r="E22" s="43">
        <f aca="true" t="shared" si="1" ref="E22:E34">IF(C22=0,"",IF(D22/C22*100&gt;=200,"В/100",D22/C22*100))</f>
      </c>
    </row>
    <row r="23" spans="1:5" s="47" customFormat="1" ht="21.75" customHeight="1" thickBot="1">
      <c r="A23" s="53" t="s">
        <v>11</v>
      </c>
      <c r="B23" s="54"/>
      <c r="C23" s="54"/>
      <c r="D23" s="54"/>
      <c r="E23" s="55"/>
    </row>
    <row r="24" spans="1:5" s="47" customFormat="1" ht="22.5" customHeight="1">
      <c r="A24" s="56" t="s">
        <v>32</v>
      </c>
      <c r="B24" s="57" t="s">
        <v>12</v>
      </c>
      <c r="C24" s="58">
        <v>2154.791</v>
      </c>
      <c r="D24" s="58">
        <v>1604.101</v>
      </c>
      <c r="E24" s="59">
        <f t="shared" si="1"/>
        <v>74.44346110597269</v>
      </c>
    </row>
    <row r="25" spans="1:5" s="47" customFormat="1" ht="30" customHeight="1">
      <c r="A25" s="56" t="s">
        <v>33</v>
      </c>
      <c r="B25" s="57" t="s">
        <v>13</v>
      </c>
      <c r="C25" s="58">
        <v>62074.127</v>
      </c>
      <c r="D25" s="58">
        <v>50738.912</v>
      </c>
      <c r="E25" s="59">
        <f t="shared" si="1"/>
        <v>81.73922768176828</v>
      </c>
    </row>
    <row r="26" spans="1:5" s="47" customFormat="1" ht="19.5" customHeight="1">
      <c r="A26" s="56" t="s">
        <v>34</v>
      </c>
      <c r="B26" s="57" t="s">
        <v>14</v>
      </c>
      <c r="C26" s="58">
        <v>44933.069</v>
      </c>
      <c r="D26" s="58">
        <v>35607.594</v>
      </c>
      <c r="E26" s="59">
        <f t="shared" si="1"/>
        <v>79.24585342701607</v>
      </c>
    </row>
    <row r="27" spans="1:5" s="47" customFormat="1" ht="25.5" customHeight="1">
      <c r="A27" s="56" t="s">
        <v>35</v>
      </c>
      <c r="B27" s="57" t="s">
        <v>19</v>
      </c>
      <c r="C27" s="58">
        <v>165858.288</v>
      </c>
      <c r="D27" s="58">
        <v>159407.505</v>
      </c>
      <c r="E27" s="59">
        <f t="shared" si="1"/>
        <v>96.11066587157828</v>
      </c>
    </row>
    <row r="28" spans="1:5" s="47" customFormat="1" ht="25.5" customHeight="1">
      <c r="A28" s="56" t="s">
        <v>36</v>
      </c>
      <c r="B28" s="57" t="s">
        <v>15</v>
      </c>
      <c r="C28" s="58">
        <v>3689.735</v>
      </c>
      <c r="D28" s="58">
        <v>2144.64</v>
      </c>
      <c r="E28" s="59">
        <f>IF(C28=0,"",IF(D28/C28*100&gt;=200,"В/100",D28/C28*100))</f>
        <v>58.12449945592299</v>
      </c>
    </row>
    <row r="29" spans="1:5" s="47" customFormat="1" ht="25.5" customHeight="1">
      <c r="A29" s="56" t="s">
        <v>37</v>
      </c>
      <c r="B29" s="57" t="s">
        <v>16</v>
      </c>
      <c r="C29" s="58">
        <v>875.806</v>
      </c>
      <c r="D29" s="58">
        <v>719.827</v>
      </c>
      <c r="E29" s="59">
        <f>IF(C29=0,"",IF(D29/C29*100&gt;=200,"В/100",D29/C29*100))</f>
        <v>82.19023391024952</v>
      </c>
    </row>
    <row r="30" spans="1:5" s="47" customFormat="1" ht="21" customHeight="1">
      <c r="A30" s="56" t="s">
        <v>38</v>
      </c>
      <c r="B30" s="57" t="s">
        <v>26</v>
      </c>
      <c r="C30" s="58">
        <v>36</v>
      </c>
      <c r="D30" s="58">
        <v>31.76052</v>
      </c>
      <c r="E30" s="59">
        <f t="shared" si="1"/>
        <v>88.22366666666667</v>
      </c>
    </row>
    <row r="31" spans="1:5" s="47" customFormat="1" ht="24" customHeight="1">
      <c r="A31" s="56" t="s">
        <v>52</v>
      </c>
      <c r="B31" s="57" t="s">
        <v>51</v>
      </c>
      <c r="C31" s="58">
        <v>55</v>
      </c>
      <c r="D31" s="58"/>
      <c r="E31" s="59">
        <f t="shared" si="1"/>
        <v>0</v>
      </c>
    </row>
    <row r="32" spans="1:5" s="47" customFormat="1" ht="30" customHeight="1">
      <c r="A32" s="56" t="s">
        <v>39</v>
      </c>
      <c r="B32" s="57" t="s">
        <v>50</v>
      </c>
      <c r="C32" s="60">
        <v>200</v>
      </c>
      <c r="D32" s="58"/>
      <c r="E32" s="59">
        <f t="shared" si="1"/>
        <v>0</v>
      </c>
    </row>
    <row r="33" spans="1:5" s="47" customFormat="1" ht="29.25" customHeight="1" thickBot="1">
      <c r="A33" s="61" t="s">
        <v>49</v>
      </c>
      <c r="B33" s="62" t="s">
        <v>17</v>
      </c>
      <c r="C33" s="63">
        <v>7383.523</v>
      </c>
      <c r="D33" s="58">
        <v>6515.568</v>
      </c>
      <c r="E33" s="64">
        <f t="shared" si="1"/>
        <v>88.24470378165003</v>
      </c>
    </row>
    <row r="34" spans="1:5" s="48" customFormat="1" ht="23.25" customHeight="1" thickBot="1">
      <c r="A34" s="65"/>
      <c r="B34" s="66" t="s">
        <v>18</v>
      </c>
      <c r="C34" s="67">
        <f>SUM(C24:C33)</f>
        <v>287260.339</v>
      </c>
      <c r="D34" s="67">
        <f>SUM(D24:D33)</f>
        <v>256769.90752</v>
      </c>
      <c r="E34" s="68">
        <f t="shared" si="1"/>
        <v>89.3857844817206</v>
      </c>
    </row>
    <row r="35" s="47" customFormat="1" ht="12.75"/>
    <row r="36" s="47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2018-03-26T12:50:24Z</cp:lastPrinted>
  <dcterms:created xsi:type="dcterms:W3CDTF">2015-04-06T06:03:14Z</dcterms:created>
  <dcterms:modified xsi:type="dcterms:W3CDTF">2018-06-18T08:19:17Z</dcterms:modified>
  <cp:category/>
  <cp:version/>
  <cp:contentType/>
  <cp:contentStatus/>
</cp:coreProperties>
</file>